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ăm 2024\Công khai dự toán\Công khai dự toán năm 2024\"/>
    </mc:Choice>
  </mc:AlternateContent>
  <bookViews>
    <workbookView xWindow="0" yWindow="0" windowWidth="24000" windowHeight="9615"/>
  </bookViews>
  <sheets>
    <sheet name="Năm 2024" sheetId="2" r:id="rId1"/>
  </sheets>
  <definedNames>
    <definedName name="_xlnm.Print_Titles" localSheetId="0">'Năm 2024'!$6:$7</definedName>
  </definedNames>
  <calcPr calcId="162913"/>
</workbook>
</file>

<file path=xl/calcChain.xml><?xml version="1.0" encoding="utf-8"?>
<calcChain xmlns="http://schemas.openxmlformats.org/spreadsheetml/2006/main">
  <c r="H13" i="2" l="1"/>
  <c r="I13" i="2"/>
  <c r="I22" i="2"/>
  <c r="I21" i="2"/>
  <c r="H12" i="2"/>
  <c r="C10" i="2" l="1"/>
  <c r="C20" i="2"/>
  <c r="C14" i="2" l="1"/>
  <c r="C13" i="2"/>
  <c r="C12" i="2"/>
  <c r="C11" i="2"/>
  <c r="I14" i="2"/>
  <c r="C15" i="2"/>
  <c r="C16" i="2"/>
  <c r="C17" i="2"/>
  <c r="C18" i="2"/>
  <c r="I18" i="2" s="1"/>
  <c r="C19" i="2"/>
  <c r="C21" i="2"/>
  <c r="C22" i="2"/>
  <c r="I12" i="2"/>
  <c r="I15" i="2"/>
  <c r="I16" i="2"/>
  <c r="I17" i="2"/>
  <c r="I19" i="2"/>
  <c r="I20" i="2"/>
  <c r="D11" i="2"/>
  <c r="E11" i="2"/>
  <c r="F11" i="2"/>
  <c r="G11" i="2"/>
  <c r="H11" i="2"/>
  <c r="I11" i="2" s="1"/>
  <c r="D13" i="2" l="1"/>
  <c r="H22" i="2"/>
  <c r="G13" i="2"/>
  <c r="F20" i="2"/>
  <c r="G20" i="2"/>
  <c r="G14" i="2"/>
  <c r="H14" i="2" s="1"/>
  <c r="E20" i="2"/>
  <c r="E18" i="2" l="1"/>
  <c r="F18" i="2"/>
  <c r="F10" i="2" s="1"/>
  <c r="D18" i="2"/>
  <c r="D10" i="2" l="1"/>
  <c r="G18" i="2"/>
  <c r="G10" i="2" s="1"/>
  <c r="H19" i="2" l="1"/>
  <c r="H18" i="2" l="1"/>
  <c r="D20" i="2"/>
  <c r="E10" i="2"/>
  <c r="H16" i="2" l="1"/>
  <c r="H17" i="2"/>
  <c r="H15" i="2"/>
  <c r="H21" i="2" l="1"/>
  <c r="H20" i="2" l="1"/>
  <c r="H10" i="2" l="1"/>
  <c r="I10" i="2" s="1"/>
</calcChain>
</file>

<file path=xl/sharedStrings.xml><?xml version="1.0" encoding="utf-8"?>
<sst xmlns="http://schemas.openxmlformats.org/spreadsheetml/2006/main" count="42" uniqueCount="36">
  <si>
    <t>Đơn vị tính: Nghìn đồng</t>
  </si>
  <si>
    <t>STT</t>
  </si>
  <si>
    <t>Nội dung</t>
  </si>
  <si>
    <t>Tổng số</t>
  </si>
  <si>
    <t>Kinh phí đã sử dụng</t>
  </si>
  <si>
    <t>Dự toán còn lại</t>
  </si>
  <si>
    <t>Ghi chú</t>
  </si>
  <si>
    <t>Dự toán giao đầu năm (số đã trừ tiết kiệm)</t>
  </si>
  <si>
    <t>Dự toán bổ sung trong năm</t>
  </si>
  <si>
    <t>Lũy kế từ đầu năm</t>
  </si>
  <si>
    <t>A</t>
  </si>
  <si>
    <t>B</t>
  </si>
  <si>
    <t>1= 2+3+4</t>
  </si>
  <si>
    <t>7 = 1-6</t>
  </si>
  <si>
    <t>Tổng cộng</t>
  </si>
  <si>
    <t>Kinh phí thực hiện tự chủ (thường xuyên)</t>
  </si>
  <si>
    <t>Kinh phí không thực hiện tự chủ (không thường xuyên)</t>
  </si>
  <si>
    <t>I</t>
  </si>
  <si>
    <t>TT Khuyến công XTTM và phát triển cụm CN tỉnh NB</t>
  </si>
  <si>
    <t>Đơn vị: Trung tâm Khuyến công XTTM và phát triển cụm CN tỉnh NB</t>
  </si>
  <si>
    <t>Kinh phí thực hiện chương trình phát triển công nghiệp hỗ trợ tỉnh Ninh Bình</t>
  </si>
  <si>
    <t>Làm bản tin giá cả phát trên truyền 
hình Ninh Bình</t>
  </si>
  <si>
    <t>BÁO CÁO TÌNH HÌNH  THỰC HIỆN DỰ TOÁN CHI THƯỜNG XUYÊN CÁC ĐƠN VỊ DỰ TOÁN KHỐI TỈNH NINH BÌNH</t>
  </si>
  <si>
    <t>Kinh phí phát triển cụm công nghiệp</t>
  </si>
  <si>
    <t>Chi phí duy trì phần mềm quản lý tài sản</t>
  </si>
  <si>
    <t>Kinh phí thường xuyên không giao tự chủ ( Loại 280 khoản 309)</t>
  </si>
  <si>
    <t>Kinh Phí Khuyến công</t>
  </si>
  <si>
    <t>-</t>
  </si>
  <si>
    <t>Tổng cộng chi ngân sách nhà nước</t>
  </si>
  <si>
    <t>Kinh phí chuyển nguồn năm 2023 sang năm 2024</t>
  </si>
  <si>
    <t>Dự toán năm 2024
(Kinh phí được chi từ ngân sách cấp)</t>
  </si>
  <si>
    <t>Kỳ báo cáo: Quý II năm 2024</t>
  </si>
  <si>
    <t>NHIỆM VỤ TỈNH GIAO NĂM 2024
 ( Kinh phí chi thương xuyên không giao tự chủ)</t>
  </si>
  <si>
    <t>NHIỆM VỤ TỈNH GIAO NĂM 2024 ( Kinh phí tổ chức Lễ Hội Hoa Lư năm 2024)</t>
  </si>
  <si>
    <t>Số đã chi trong quý II/2024</t>
  </si>
  <si>
    <t>Kinh phí kỷ niệm 10 năm Quần thể danh thắng Tràng 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</si>
</sst>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(* #,##0_);_(* \(#,##0\);_(* &quot;-&quot;??_);_(@_)"/>
    <numFmt numFmtId="165" formatCode="#,##0;[Red]#,##0"/>
    <numFmt numFmtId="166" formatCode="_(* #,##0.0_);_(* \(#,##0.0\);_(* &quot;-&quot;??_);_(@_)"/>
    <numFmt numFmtId="167" formatCode="_(* #,##0.0_);_(* \(#,##0.0\);_(* &quot;-&quot;?_);_(@_)"/>
    <numFmt numFmtId="168" formatCode="_-* #,##0.0_-;\-* #,##0.0_-;_-* &quot;-&quot;?_-;_-@_-"/>
  </numFmts>
  <fonts count="16">
    <font>
      <sz val="12"/>
      <name val=".VnTime"/>
    </font>
    <font>
      <sz val="13"/>
      <name val="Times New Roman"/>
      <family val="1"/>
    </font>
    <font>
      <sz val="12"/>
      <name val=".VnTime"/>
      <family val="2"/>
    </font>
    <font>
      <sz val="12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i/>
      <sz val="13"/>
      <name val="Times New Roman"/>
      <family val="1"/>
    </font>
    <font>
      <b/>
      <i/>
      <sz val="13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i/>
      <sz val="12"/>
      <name val="Times New Roman"/>
      <family val="1"/>
    </font>
    <font>
      <b/>
      <i/>
      <sz val="14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0" fillId="0" borderId="0">
      <alignment wrapText="1"/>
    </xf>
    <xf numFmtId="0" fontId="11" fillId="0" borderId="0"/>
    <xf numFmtId="0" fontId="2" fillId="0" borderId="0"/>
  </cellStyleXfs>
  <cellXfs count="58">
    <xf numFmtId="0" fontId="0" fillId="0" borderId="0" xfId="0"/>
    <xf numFmtId="164" fontId="3" fillId="0" borderId="0" xfId="1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165" fontId="7" fillId="0" borderId="2" xfId="1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64" fontId="4" fillId="0" borderId="0" xfId="1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166" fontId="7" fillId="0" borderId="0" xfId="0" applyNumberFormat="1" applyFont="1" applyAlignment="1">
      <alignment vertical="center"/>
    </xf>
    <xf numFmtId="164" fontId="3" fillId="2" borderId="0" xfId="1" applyNumberFormat="1" applyFont="1" applyFill="1" applyAlignment="1">
      <alignment vertical="center"/>
    </xf>
    <xf numFmtId="164" fontId="4" fillId="2" borderId="0" xfId="1" applyNumberFormat="1" applyFont="1" applyFill="1" applyAlignment="1">
      <alignment vertical="center"/>
    </xf>
    <xf numFmtId="164" fontId="1" fillId="2" borderId="2" xfId="1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7" fillId="0" borderId="2" xfId="1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4" fontId="9" fillId="2" borderId="2" xfId="1" applyNumberFormat="1" applyFont="1" applyFill="1" applyBorder="1" applyAlignment="1">
      <alignment horizontal="center" vertical="center" wrapText="1"/>
    </xf>
    <xf numFmtId="164" fontId="12" fillId="2" borderId="0" xfId="1" applyNumberFormat="1" applyFont="1" applyFill="1" applyAlignment="1">
      <alignment vertical="center"/>
    </xf>
    <xf numFmtId="164" fontId="13" fillId="2" borderId="0" xfId="1" applyNumberFormat="1" applyFont="1" applyFill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4" fontId="6" fillId="2" borderId="2" xfId="1" applyNumberFormat="1" applyFont="1" applyFill="1" applyBorder="1" applyAlignment="1">
      <alignment horizontal="center" vertical="center" wrapText="1"/>
    </xf>
    <xf numFmtId="164" fontId="7" fillId="2" borderId="0" xfId="1" applyNumberFormat="1" applyFont="1" applyFill="1" applyAlignment="1">
      <alignment vertical="center"/>
    </xf>
    <xf numFmtId="164" fontId="5" fillId="2" borderId="0" xfId="1" applyNumberFormat="1" applyFont="1" applyFill="1" applyAlignment="1">
      <alignment vertical="center"/>
    </xf>
    <xf numFmtId="166" fontId="7" fillId="0" borderId="2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wrapText="1"/>
    </xf>
    <xf numFmtId="0" fontId="7" fillId="2" borderId="2" xfId="0" applyFont="1" applyFill="1" applyBorder="1" applyAlignment="1">
      <alignment horizontal="center" vertical="center" wrapText="1"/>
    </xf>
    <xf numFmtId="3" fontId="14" fillId="2" borderId="2" xfId="1" applyNumberFormat="1" applyFont="1" applyFill="1" applyBorder="1" applyAlignment="1">
      <alignment horizontal="right" vertical="center"/>
    </xf>
    <xf numFmtId="3" fontId="15" fillId="2" borderId="2" xfId="1" applyNumberFormat="1" applyFont="1" applyFill="1" applyBorder="1" applyAlignment="1">
      <alignment horizontal="right" vertical="center"/>
    </xf>
    <xf numFmtId="167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66" fontId="7" fillId="2" borderId="2" xfId="0" applyNumberFormat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166" fontId="7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168" fontId="3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166" fontId="3" fillId="2" borderId="2" xfId="0" applyNumberFormat="1" applyFont="1" applyFill="1" applyBorder="1" applyAlignment="1">
      <alignment horizontal="left" vertical="center" wrapText="1"/>
    </xf>
    <xf numFmtId="43" fontId="3" fillId="2" borderId="0" xfId="1" applyFont="1" applyFill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164" fontId="4" fillId="2" borderId="2" xfId="1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164" fontId="7" fillId="0" borderId="2" xfId="1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8">
    <cellStyle name="Comma" xfId="1" builtinId="3"/>
    <cellStyle name="Comma 2" xfId="2"/>
    <cellStyle name="Comma 2 2" xfId="3"/>
    <cellStyle name="Comma 3" xfId="4"/>
    <cellStyle name="Normal" xfId="0" builtinId="0"/>
    <cellStyle name="Normal 2" xfId="5"/>
    <cellStyle name="Normal 3" xfId="6"/>
    <cellStyle name="Normal 5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="86" zoomScaleNormal="86" workbookViewId="0">
      <pane xSplit="4" ySplit="7" topLeftCell="E8" activePane="bottomRight" state="frozen"/>
      <selection pane="topRight" activeCell="H1" sqref="H1"/>
      <selection pane="bottomLeft" activeCell="A7" sqref="A7"/>
      <selection pane="bottomRight" activeCell="M20" sqref="M20"/>
    </sheetView>
  </sheetViews>
  <sheetFormatPr defaultColWidth="9" defaultRowHeight="18.75"/>
  <cols>
    <col min="1" max="1" width="4.6640625" style="10" customWidth="1"/>
    <col min="2" max="2" width="36.33203125" style="4" customWidth="1"/>
    <col min="3" max="3" width="12.109375" style="9" customWidth="1"/>
    <col min="4" max="4" width="13.109375" style="9" customWidth="1"/>
    <col min="5" max="5" width="10.21875" style="9" customWidth="1"/>
    <col min="6" max="6" width="11.109375" style="9" customWidth="1"/>
    <col min="7" max="7" width="12.88671875" style="9" customWidth="1"/>
    <col min="8" max="8" width="11.77734375" style="9" customWidth="1"/>
    <col min="9" max="9" width="12.77734375" style="9" customWidth="1"/>
    <col min="10" max="10" width="7.21875" style="4" customWidth="1"/>
    <col min="11" max="11" width="15.21875" style="4" bestFit="1" customWidth="1"/>
    <col min="12" max="12" width="13.6640625" style="4" bestFit="1" customWidth="1"/>
    <col min="13" max="13" width="12.88671875" style="4" bestFit="1" customWidth="1"/>
    <col min="14" max="16384" width="9" style="4"/>
  </cols>
  <sheetData>
    <row r="1" spans="1:13" ht="45" customHeight="1">
      <c r="A1" s="51" t="s">
        <v>19</v>
      </c>
      <c r="B1" s="51"/>
      <c r="C1" s="1"/>
      <c r="D1" s="1"/>
      <c r="E1" s="1"/>
      <c r="F1" s="1"/>
      <c r="G1" s="1"/>
      <c r="H1" s="1"/>
      <c r="I1" s="1"/>
      <c r="J1" s="2"/>
      <c r="K1" s="3"/>
    </row>
    <row r="2" spans="1:13" ht="51" customHeight="1">
      <c r="A2" s="52" t="s">
        <v>22</v>
      </c>
      <c r="B2" s="52"/>
      <c r="C2" s="52"/>
      <c r="D2" s="52"/>
      <c r="E2" s="52"/>
      <c r="F2" s="52"/>
      <c r="G2" s="52"/>
      <c r="H2" s="52"/>
      <c r="I2" s="52"/>
      <c r="J2" s="52"/>
      <c r="K2" s="3"/>
    </row>
    <row r="3" spans="1:13" ht="25.5" customHeight="1">
      <c r="A3" s="52"/>
      <c r="B3" s="52"/>
      <c r="C3" s="52"/>
      <c r="D3" s="52"/>
      <c r="E3" s="52"/>
      <c r="F3" s="52"/>
      <c r="G3" s="52"/>
      <c r="H3" s="52"/>
      <c r="I3" s="52"/>
      <c r="J3" s="52"/>
      <c r="K3" s="3"/>
    </row>
    <row r="4" spans="1:13" ht="21.75" customHeight="1">
      <c r="A4" s="53" t="s">
        <v>31</v>
      </c>
      <c r="B4" s="53"/>
      <c r="C4" s="53"/>
      <c r="D4" s="53"/>
      <c r="E4" s="53"/>
      <c r="F4" s="53"/>
      <c r="G4" s="53"/>
      <c r="H4" s="53"/>
      <c r="I4" s="53"/>
      <c r="J4" s="53"/>
      <c r="K4" s="3"/>
    </row>
    <row r="5" spans="1:13" ht="18" customHeight="1">
      <c r="A5" s="5"/>
      <c r="B5" s="5"/>
      <c r="C5" s="5"/>
      <c r="D5" s="5"/>
      <c r="E5" s="5"/>
      <c r="F5" s="5"/>
      <c r="G5" s="54" t="s">
        <v>0</v>
      </c>
      <c r="H5" s="54"/>
      <c r="I5" s="54"/>
      <c r="J5" s="6"/>
      <c r="K5" s="3"/>
    </row>
    <row r="6" spans="1:13" ht="38.25" customHeight="1">
      <c r="A6" s="55" t="s">
        <v>1</v>
      </c>
      <c r="B6" s="55" t="s">
        <v>2</v>
      </c>
      <c r="C6" s="56" t="s">
        <v>30</v>
      </c>
      <c r="D6" s="56"/>
      <c r="E6" s="56"/>
      <c r="F6" s="56"/>
      <c r="G6" s="56" t="s">
        <v>4</v>
      </c>
      <c r="H6" s="56"/>
      <c r="I6" s="56" t="s">
        <v>5</v>
      </c>
      <c r="J6" s="57" t="s">
        <v>6</v>
      </c>
      <c r="K6" s="3"/>
    </row>
    <row r="7" spans="1:13" ht="101.25" customHeight="1">
      <c r="A7" s="55"/>
      <c r="B7" s="55"/>
      <c r="C7" s="17" t="s">
        <v>3</v>
      </c>
      <c r="D7" s="17" t="s">
        <v>7</v>
      </c>
      <c r="E7" s="17" t="s">
        <v>29</v>
      </c>
      <c r="F7" s="17" t="s">
        <v>8</v>
      </c>
      <c r="G7" s="17" t="s">
        <v>34</v>
      </c>
      <c r="H7" s="17" t="s">
        <v>9</v>
      </c>
      <c r="I7" s="56"/>
      <c r="J7" s="57"/>
      <c r="K7" s="3"/>
    </row>
    <row r="8" spans="1:13" ht="26.25" customHeight="1">
      <c r="A8" s="16" t="s">
        <v>10</v>
      </c>
      <c r="B8" s="16" t="s">
        <v>11</v>
      </c>
      <c r="C8" s="17" t="s">
        <v>12</v>
      </c>
      <c r="D8" s="7">
        <v>2</v>
      </c>
      <c r="E8" s="7">
        <v>3</v>
      </c>
      <c r="F8" s="7">
        <v>4</v>
      </c>
      <c r="G8" s="7">
        <v>5</v>
      </c>
      <c r="H8" s="7">
        <v>6</v>
      </c>
      <c r="I8" s="17" t="s">
        <v>13</v>
      </c>
      <c r="J8" s="18">
        <v>8</v>
      </c>
      <c r="K8" s="3"/>
      <c r="L8" s="11"/>
    </row>
    <row r="9" spans="1:13" ht="42" customHeight="1">
      <c r="A9" s="16" t="s">
        <v>17</v>
      </c>
      <c r="B9" s="16" t="s">
        <v>18</v>
      </c>
      <c r="C9" s="17"/>
      <c r="D9" s="7"/>
      <c r="E9" s="7"/>
      <c r="F9" s="7"/>
      <c r="G9" s="7"/>
      <c r="H9" s="7"/>
      <c r="I9" s="17"/>
      <c r="J9" s="18"/>
      <c r="K9" s="3"/>
    </row>
    <row r="10" spans="1:13" s="8" customFormat="1" ht="27.75" customHeight="1">
      <c r="A10" s="22"/>
      <c r="B10" s="22" t="s">
        <v>28</v>
      </c>
      <c r="C10" s="30">
        <f>D10+E10+F10</f>
        <v>12291000000</v>
      </c>
      <c r="D10" s="30">
        <f>D11</f>
        <v>12211000000</v>
      </c>
      <c r="E10" s="30">
        <f>E11+E20</f>
        <v>0</v>
      </c>
      <c r="F10" s="30">
        <f>F11</f>
        <v>80000000</v>
      </c>
      <c r="G10" s="30">
        <f>G11+G20</f>
        <v>2791456591</v>
      </c>
      <c r="H10" s="30">
        <f>H11+H20</f>
        <v>4269685245</v>
      </c>
      <c r="I10" s="30">
        <f>C10-H10</f>
        <v>8021314755</v>
      </c>
      <c r="J10" s="23"/>
      <c r="K10" s="33"/>
    </row>
    <row r="11" spans="1:13" s="8" customFormat="1" ht="26.25" customHeight="1">
      <c r="A11" s="22"/>
      <c r="B11" s="27" t="s">
        <v>14</v>
      </c>
      <c r="C11" s="30">
        <f t="shared" ref="C11:C22" si="0">D11+E11+F11</f>
        <v>12291000000</v>
      </c>
      <c r="D11" s="30">
        <f>D12+D13+D18+D20</f>
        <v>12211000000</v>
      </c>
      <c r="E11" s="30">
        <f t="shared" ref="E11:H11" si="1">E12+E13+E18+E20</f>
        <v>0</v>
      </c>
      <c r="F11" s="30">
        <f t="shared" si="1"/>
        <v>80000000</v>
      </c>
      <c r="G11" s="30">
        <f t="shared" si="1"/>
        <v>2715206591</v>
      </c>
      <c r="H11" s="30">
        <f t="shared" si="1"/>
        <v>4193435245</v>
      </c>
      <c r="I11" s="30">
        <f t="shared" ref="I11:I21" si="2">C11-H11</f>
        <v>8097564755</v>
      </c>
      <c r="J11" s="23"/>
      <c r="K11" s="32"/>
    </row>
    <row r="12" spans="1:13" s="37" customFormat="1" ht="32.25" customHeight="1">
      <c r="A12" s="29">
        <v>1</v>
      </c>
      <c r="B12" s="34" t="s">
        <v>15</v>
      </c>
      <c r="C12" s="30">
        <f>D12+E12+F12</f>
        <v>6271000000</v>
      </c>
      <c r="D12" s="30">
        <v>6271000000</v>
      </c>
      <c r="E12" s="30"/>
      <c r="F12" s="30"/>
      <c r="G12" s="31">
        <v>1719325791</v>
      </c>
      <c r="H12" s="31">
        <f>1478228654+G12</f>
        <v>3197554445</v>
      </c>
      <c r="I12" s="31">
        <f t="shared" si="2"/>
        <v>3073445555</v>
      </c>
      <c r="J12" s="35"/>
      <c r="K12" s="36"/>
      <c r="M12" s="38"/>
    </row>
    <row r="13" spans="1:13" s="41" customFormat="1" ht="37.5" customHeight="1">
      <c r="A13" s="29">
        <v>2</v>
      </c>
      <c r="B13" s="34" t="s">
        <v>16</v>
      </c>
      <c r="C13" s="30">
        <f>D13+E13+F13</f>
        <v>387000000</v>
      </c>
      <c r="D13" s="30">
        <f>SUM(D14:D17)</f>
        <v>387000000</v>
      </c>
      <c r="E13" s="30"/>
      <c r="F13" s="30"/>
      <c r="G13" s="30">
        <f>SUM(G14:G17)</f>
        <v>112866000</v>
      </c>
      <c r="H13" s="30">
        <f>SUM(H14:H17)</f>
        <v>112866000</v>
      </c>
      <c r="I13" s="30">
        <f>C13-H13</f>
        <v>274134000</v>
      </c>
      <c r="J13" s="39"/>
      <c r="K13" s="40"/>
    </row>
    <row r="14" spans="1:13" s="41" customFormat="1" ht="30.75" customHeight="1">
      <c r="A14" s="15" t="s">
        <v>27</v>
      </c>
      <c r="B14" s="42" t="s">
        <v>23</v>
      </c>
      <c r="C14" s="31">
        <f>D14+E14+F14</f>
        <v>247000000</v>
      </c>
      <c r="D14" s="31">
        <v>247000000</v>
      </c>
      <c r="E14" s="31"/>
      <c r="F14" s="31"/>
      <c r="G14" s="31">
        <f>8946000+1750000+14910000+1000000+32916000+49132000</f>
        <v>108654000</v>
      </c>
      <c r="H14" s="31">
        <f>G14</f>
        <v>108654000</v>
      </c>
      <c r="I14" s="31">
        <f t="shared" si="2"/>
        <v>138346000</v>
      </c>
      <c r="J14" s="39"/>
      <c r="K14" s="43"/>
    </row>
    <row r="15" spans="1:13" s="13" customFormat="1" ht="39.75" customHeight="1">
      <c r="A15" s="15" t="s">
        <v>27</v>
      </c>
      <c r="B15" s="44" t="s">
        <v>20</v>
      </c>
      <c r="C15" s="31">
        <f t="shared" si="0"/>
        <v>120000000</v>
      </c>
      <c r="D15" s="31">
        <v>120000000</v>
      </c>
      <c r="E15" s="31"/>
      <c r="F15" s="31"/>
      <c r="G15" s="31"/>
      <c r="H15" s="31">
        <f t="shared" ref="H15:H17" si="3">G15</f>
        <v>0</v>
      </c>
      <c r="I15" s="31">
        <f t="shared" si="2"/>
        <v>120000000</v>
      </c>
      <c r="J15" s="14"/>
      <c r="K15" s="12"/>
    </row>
    <row r="16" spans="1:13" s="13" customFormat="1" ht="39.75" customHeight="1">
      <c r="A16" s="15" t="s">
        <v>27</v>
      </c>
      <c r="B16" s="28" t="s">
        <v>21</v>
      </c>
      <c r="C16" s="31">
        <f t="shared" si="0"/>
        <v>18000000</v>
      </c>
      <c r="D16" s="31">
        <v>18000000</v>
      </c>
      <c r="E16" s="31"/>
      <c r="F16" s="31"/>
      <c r="G16" s="31">
        <v>4212000</v>
      </c>
      <c r="H16" s="31">
        <f t="shared" si="3"/>
        <v>4212000</v>
      </c>
      <c r="I16" s="31">
        <f t="shared" si="2"/>
        <v>13788000</v>
      </c>
      <c r="J16" s="14"/>
      <c r="K16" s="12"/>
    </row>
    <row r="17" spans="1:11" s="13" customFormat="1" ht="24.75" customHeight="1">
      <c r="A17" s="15" t="s">
        <v>27</v>
      </c>
      <c r="B17" s="44" t="s">
        <v>24</v>
      </c>
      <c r="C17" s="31">
        <f t="shared" si="0"/>
        <v>2000000</v>
      </c>
      <c r="D17" s="31">
        <v>2000000</v>
      </c>
      <c r="E17" s="31"/>
      <c r="F17" s="31"/>
      <c r="G17" s="31"/>
      <c r="H17" s="31">
        <f t="shared" si="3"/>
        <v>0</v>
      </c>
      <c r="I17" s="31">
        <f t="shared" si="2"/>
        <v>2000000</v>
      </c>
      <c r="J17" s="14"/>
      <c r="K17" s="12"/>
    </row>
    <row r="18" spans="1:11" s="26" customFormat="1" ht="37.5" customHeight="1">
      <c r="A18" s="29">
        <v>3</v>
      </c>
      <c r="B18" s="45" t="s">
        <v>25</v>
      </c>
      <c r="C18" s="30">
        <f t="shared" si="0"/>
        <v>5488000000</v>
      </c>
      <c r="D18" s="30">
        <f>D19</f>
        <v>5488000000</v>
      </c>
      <c r="E18" s="30">
        <f>E19</f>
        <v>0</v>
      </c>
      <c r="F18" s="30">
        <f>F19</f>
        <v>0</v>
      </c>
      <c r="G18" s="30">
        <f>SUM(G19:G19)</f>
        <v>806764800</v>
      </c>
      <c r="H18" s="30">
        <f>H19</f>
        <v>806764800</v>
      </c>
      <c r="I18" s="30">
        <f t="shared" si="2"/>
        <v>4681235200</v>
      </c>
      <c r="J18" s="24"/>
      <c r="K18" s="25"/>
    </row>
    <row r="19" spans="1:11" s="21" customFormat="1" ht="33.75" customHeight="1">
      <c r="A19" s="46" t="s">
        <v>27</v>
      </c>
      <c r="B19" s="44" t="s">
        <v>26</v>
      </c>
      <c r="C19" s="31">
        <f t="shared" si="0"/>
        <v>5488000000</v>
      </c>
      <c r="D19" s="31">
        <v>5488000000</v>
      </c>
      <c r="E19" s="31"/>
      <c r="F19" s="31"/>
      <c r="G19" s="31">
        <v>806764800</v>
      </c>
      <c r="H19" s="31">
        <f t="shared" ref="H19" si="4">G19</f>
        <v>806764800</v>
      </c>
      <c r="I19" s="31">
        <f t="shared" si="2"/>
        <v>4681235200</v>
      </c>
      <c r="J19" s="19"/>
      <c r="K19" s="20"/>
    </row>
    <row r="20" spans="1:11" s="26" customFormat="1" ht="58.5" customHeight="1">
      <c r="A20" s="29">
        <v>4</v>
      </c>
      <c r="B20" s="45" t="s">
        <v>32</v>
      </c>
      <c r="C20" s="30">
        <f>D20+E20+F20</f>
        <v>145000000</v>
      </c>
      <c r="D20" s="30">
        <f>SUM(D21:D21)</f>
        <v>65000000</v>
      </c>
      <c r="E20" s="30">
        <f t="shared" ref="E20" si="5">SUM(E21:E21)</f>
        <v>0</v>
      </c>
      <c r="F20" s="30">
        <f>SUM(F21:F22)</f>
        <v>80000000</v>
      </c>
      <c r="G20" s="30">
        <f>SUM(G21:G22)</f>
        <v>76250000</v>
      </c>
      <c r="H20" s="30">
        <f>SUM(H21:H22)</f>
        <v>76250000</v>
      </c>
      <c r="I20" s="30">
        <f t="shared" si="2"/>
        <v>68750000</v>
      </c>
      <c r="J20" s="24"/>
      <c r="K20" s="25"/>
    </row>
    <row r="21" spans="1:11" s="13" customFormat="1" ht="39.75" customHeight="1">
      <c r="A21" s="15" t="s">
        <v>27</v>
      </c>
      <c r="B21" s="44" t="s">
        <v>33</v>
      </c>
      <c r="C21" s="31">
        <f t="shared" si="0"/>
        <v>65000000</v>
      </c>
      <c r="D21" s="31">
        <v>65000000</v>
      </c>
      <c r="E21" s="31"/>
      <c r="F21" s="31"/>
      <c r="G21" s="31"/>
      <c r="H21" s="31">
        <f t="shared" ref="H21" si="6">G21</f>
        <v>0</v>
      </c>
      <c r="I21" s="31">
        <f>C21-H21</f>
        <v>65000000</v>
      </c>
      <c r="J21" s="14"/>
      <c r="K21" s="12"/>
    </row>
    <row r="22" spans="1:11" s="41" customFormat="1" ht="37.5">
      <c r="A22" s="47" t="s">
        <v>27</v>
      </c>
      <c r="B22" s="48" t="s">
        <v>35</v>
      </c>
      <c r="C22" s="31">
        <f t="shared" si="0"/>
        <v>80000000</v>
      </c>
      <c r="D22" s="49"/>
      <c r="E22" s="49"/>
      <c r="F22" s="31">
        <v>80000000</v>
      </c>
      <c r="G22" s="49">
        <v>76250000</v>
      </c>
      <c r="H22" s="49">
        <f>G22</f>
        <v>76250000</v>
      </c>
      <c r="I22" s="31">
        <f>C22-H22</f>
        <v>3750000</v>
      </c>
      <c r="J22" s="50"/>
    </row>
  </sheetData>
  <mergeCells count="11">
    <mergeCell ref="A1:B1"/>
    <mergeCell ref="A2:J2"/>
    <mergeCell ref="A4:J4"/>
    <mergeCell ref="G5:I5"/>
    <mergeCell ref="A6:A7"/>
    <mergeCell ref="B6:B7"/>
    <mergeCell ref="C6:F6"/>
    <mergeCell ref="G6:H6"/>
    <mergeCell ref="I6:I7"/>
    <mergeCell ref="J6:J7"/>
    <mergeCell ref="A3:J3"/>
  </mergeCells>
  <pageMargins left="0.34" right="0.2" top="0.45" bottom="0.42" header="0.2" footer="0.24"/>
  <pageSetup paperSize="9" scale="90" orientation="landscape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Năm 2024</vt:lpstr>
      <vt:lpstr>'Năm 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2023-04-12T07:53:02Z</cp:lastPrinted>
  <dcterms:created xsi:type="dcterms:W3CDTF">2021-04-02T08:23:23Z</dcterms:created>
  <dcterms:modified xsi:type="dcterms:W3CDTF">2024-07-15T08:35:36Z</dcterms:modified>
</cp:coreProperties>
</file>